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8a5f69ad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602f534563a4e4a"/>
    <x:sheet xmlns:r="http://schemas.openxmlformats.org/officeDocument/2006/relationships" name="Plan" sheetId="2" r:id="Rc8a4bb1699b7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"/>
    <x:numFmt numFmtId="201" formatCode="0"/>
    <x:numFmt numFmtId="202" formatCode="0.0%"/>
    <x:numFmt numFmtId="203" formatCode="$#,##0;($#,##0);-"/>
    <x:numFmt numFmtId="204" formatCode="0.0"/>
  </x:numFmts>
  <x:fonts count="13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8181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18181B"/>
      </x:patternFill>
    </x:fill>
    <x:fill>
      <x:patternFill patternType="solid">
        <x:fgColor rgb="FFFFF7D6"/>
      </x:patternFill>
    </x:fill>
  </x:fills>
  <x:borders count="11">
    <x:border/>
    <x:border>
      <x:bottom style="thin">
        <x:color rgb="FF7C3AE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  <x:border>
      <x:left style="thin">
        <x:color rgb="FFD4D4D8"/>
      </x:left>
      <x:right style="thin">
        <x:color rgb="FFD4D4D8"/>
      </x:right>
    </x:border>
    <x:border>
      <x:bottom style="thin">
        <x:color rgb="FFD4D4D8"/>
      </x:bottom>
    </x:border>
    <x:border>
      <x:left style="thin">
        <x:color rgb="FFD4D4D8"/>
      </x:left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  <x:bottom style="thin">
        <x:color rgb="FFD4D4D8"/>
      </x:bottom>
    </x:border>
    <x:border>
      <x:left style="thin">
        <x:color rgb="FFD4D4D8"/>
      </x:left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3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200" fontId="11" fillId="4" borderId="3" xfId="0" applyNumberFormat="1" applyFont="1" applyFill="1" applyBorder="1" applyAlignment="1">
      <x:alignment vertical="center"/>
    </x:xf>
    <x:xf numFmtId="201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202" fontId="11" fillId="4" borderId="3" xfId="0" applyNumberFormat="1" applyFont="1" applyFill="1" applyBorder="1" applyAlignment="1">
      <x:alignment vertical="center"/>
    </x:xf>
    <x:xf numFmtId="202" fontId="11" fillId="4" borderId="5" xfId="0" applyNumberFormat="1" applyFont="1" applyFill="1" applyBorder="1" applyAlignment="1">
      <x:alignment vertical="center"/>
    </x:xf>
    <x:xf numFmtId="202" fontId="11" fillId="4" borderId="4" xfId="0" applyNumberFormat="1" applyFont="1" applyFill="1" applyBorder="1" applyAlignment="1">
      <x:alignment vertical="center"/>
    </x:xf>
    <x:xf numFmtId="200" fontId="11" fillId="4" borderId="5" xfId="0" applyNumberFormat="1" applyFont="1" applyFill="1" applyBorder="1" applyAlignment="1">
      <x:alignment vertical="center"/>
    </x:xf>
    <x:xf numFmtId="200" fontId="11" fillId="4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202" fontId="12" fillId="0" borderId="0" xfId="0" applyNumberFormat="1" applyFont="1" applyFill="1" applyBorder="1" applyAlignment="1">
      <x:alignment vertical="center"/>
    </x:xf>
    <x:xf numFmtId="200" fontId="12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2" fontId="11" fillId="4" borderId="9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11" fillId="4" borderId="9" xfId="0" applyNumberFormat="1" applyFont="1" applyFill="1" applyBorder="1" applyAlignment="1">
      <x:alignment vertical="center"/>
    </x:xf>
    <x:xf numFmtId="0" fontId="11" fillId="4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a2406467649f0" /><Relationship Type="http://schemas.openxmlformats.org/officeDocument/2006/relationships/theme" Target="/xl/theme/theme1.xml" Id="R61041b8819ba4eec" /><Relationship Type="http://schemas.openxmlformats.org/officeDocument/2006/relationships/sharedStrings" Target="/xl/sharedStrings.xml" Id="Rca984b805fb74825" /><Relationship Type="http://schemas.openxmlformats.org/officeDocument/2006/relationships/worksheet" Target="/xl/worksheets/sheet1.xml" Id="R0602f534563a4e4a" /><Relationship Type="http://schemas.openxmlformats.org/officeDocument/2006/relationships/worksheet" Target="/xl/worksheets/sheet2.xml" Id="Rc8a4bb1699b746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ed4a540ad5b4f9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e763a1fa-80bb-4449-96d3-ae4a330936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d4a540ad5b4f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5b9fd8324414785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Use of funds planner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funding allocation model that connects the round size to operating categories, monthly spend, runway, and milestones.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45b9fd8324414785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11" t="str">
        <x:v>Use of funds planner</x:v>
      </x:c>
      <x:c r="B2" s="2"/>
      <x:c r="C2" s="2"/>
      <x:c r="D2" s="2"/>
      <x:c r="E2" s="2"/>
      <x:c r="F2" s="2"/>
    </x:row>
    <x:row r="3">
      <x:c r="A3" s="12"/>
      <x:c r="B3" s="12"/>
      <x:c r="C3" s="12"/>
      <x:c r="D3" s="12"/>
      <x:c r="E3" s="12"/>
      <x:c r="F3" s="12"/>
    </x:row>
    <x:row r="4">
      <x:c r="A4" s="13" t="str">
        <x:v>Edit the round target, allocation percentages, monthly spend, and milestones.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" customHeight="1">
      <x:c r="A6" s="17" t="str">
        <x:v>Round assumption</x:v>
      </x:c>
      <x:c r="B6" s="17" t="str">
        <x:v>Input</x:v>
      </x:c>
      <x:c r="C6" s="2"/>
      <x:c r="D6" s="2"/>
      <x:c r="E6" s="2"/>
      <x:c r="F6" s="2"/>
    </x:row>
    <x:row r="7">
      <x:c r="A7" s="2" t="str">
        <x:v>Raise target</x:v>
      </x:c>
      <x:c r="B7" s="22" t="n">
        <x:v>1500000</x:v>
      </x:c>
      <x:c r="C7" s="2"/>
      <x:c r="D7" s="2"/>
      <x:c r="E7" s="2"/>
      <x:c r="F7" s="2"/>
    </x:row>
    <x:row r="8">
      <x:c r="A8" s="2" t="str">
        <x:v>Target funded period (months)</x:v>
      </x:c>
      <x:c r="B8" s="23" t="n">
        <x:v>18</x:v>
      </x:c>
      <x:c r="C8" s="2"/>
      <x:c r="D8" s="2"/>
      <x:c r="E8" s="2"/>
      <x:c r="F8" s="2"/>
    </x:row>
    <x:row r="9">
      <x:c r="A9" s="2"/>
      <x:c r="B9" s="2"/>
      <x:c r="C9" s="2"/>
      <x:c r="D9" s="2"/>
      <x:c r="E9" s="2"/>
      <x:c r="F9" s="2"/>
    </x:row>
    <x:row r="10">
      <x:c r="A10" s="2"/>
      <x:c r="B10" s="2"/>
      <x:c r="C10" s="2"/>
      <x:c r="D10" s="2"/>
      <x:c r="E10" s="2"/>
      <x:c r="F10" s="2"/>
    </x:row>
    <x:row r="11" ht="28" customHeight="1">
      <x:c r="A11" s="17" t="str">
        <x:v>Category</x:v>
      </x:c>
      <x:c r="B11" s="17" t="str">
        <x:v>Allocation</x:v>
      </x:c>
      <x:c r="C11" s="17" t="str">
        <x:v>Amount</x:v>
      </x:c>
      <x:c r="D11" s="17" t="str">
        <x:v>Monthly spend</x:v>
      </x:c>
      <x:c r="E11" s="17" t="str">
        <x:v>Milestone funded</x:v>
      </x:c>
      <x:c r="F11" s="2"/>
    </x:row>
    <x:row r="12">
      <x:c r="A12" s="37" t="str">
        <x:v>Product and engineering</x:v>
      </x:c>
      <x:c r="B12" s="27" t="n">
        <x:v>0.34</x:v>
      </x:c>
      <x:c r="C12" s="38" t="n">
        <x:f>$B$7*B12</x:f>
        <x:v>510000.00000000006</x:v>
      </x:c>
      <x:c r="D12" s="29" t="n">
        <x:v>28000</x:v>
      </x:c>
      <x:c r="E12" s="39" t="str">
        <x:v>[Launch or product milestone]</x:v>
      </x:c>
      <x:c r="F12" s="2"/>
    </x:row>
    <x:row r="13">
      <x:c r="A13" s="40" t="str">
        <x:v>Team and hiring</x:v>
      </x:c>
      <x:c r="B13" s="41" t="n">
        <x:v>0.24</x:v>
      </x:c>
      <x:c r="C13" s="42" t="n">
        <x:f>$B$7*B13</x:f>
        <x:v>360000</x:v>
      </x:c>
      <x:c r="D13" s="43" t="n">
        <x:v>20000</x:v>
      </x:c>
      <x:c r="E13" s="44" t="str">
        <x:v>[Key hires completed]</x:v>
      </x:c>
      <x:c r="F13" s="2"/>
    </x:row>
    <x:row r="14">
      <x:c r="A14" s="40" t="str">
        <x:v>Sales</x:v>
      </x:c>
      <x:c r="B14" s="41" t="n">
        <x:v>0.12</x:v>
      </x:c>
      <x:c r="C14" s="42" t="n">
        <x:f>$B$7*B14</x:f>
        <x:v>180000</x:v>
      </x:c>
      <x:c r="D14" s="43" t="n">
        <x:v>10000</x:v>
      </x:c>
      <x:c r="E14" s="44" t="str">
        <x:v>[Pipeline or revenue milestone]</x:v>
      </x:c>
      <x:c r="F14" s="2"/>
    </x:row>
    <x:row r="15">
      <x:c r="A15" s="40" t="str">
        <x:v>Marketing</x:v>
      </x:c>
      <x:c r="B15" s="41" t="n">
        <x:v>0.08</x:v>
      </x:c>
      <x:c r="C15" s="42" t="n">
        <x:f>$B$7*B15</x:f>
        <x:v>120000</x:v>
      </x:c>
      <x:c r="D15" s="43" t="n">
        <x:v>7000</x:v>
      </x:c>
      <x:c r="E15" s="44" t="str">
        <x:v>[Acquisition learning milestone]</x:v>
      </x:c>
      <x:c r="F15" s="2"/>
    </x:row>
    <x:row r="16">
      <x:c r="A16" s="40" t="str">
        <x:v>Infrastructure and tools</x:v>
      </x:c>
      <x:c r="B16" s="41" t="n">
        <x:v>0.06</x:v>
      </x:c>
      <x:c r="C16" s="42" t="n">
        <x:f>$B$7*B16</x:f>
        <x:v>90000</x:v>
      </x:c>
      <x:c r="D16" s="43" t="n">
        <x:v>5000</x:v>
      </x:c>
      <x:c r="E16" s="44" t="str">
        <x:v>[Capacity or reliability milestone]</x:v>
      </x:c>
      <x:c r="F16" s="2"/>
    </x:row>
    <x:row r="17">
      <x:c r="A17" s="40" t="str">
        <x:v>Legal and compliance</x:v>
      </x:c>
      <x:c r="B17" s="41" t="n">
        <x:v>0.04</x:v>
      </x:c>
      <x:c r="C17" s="42" t="n">
        <x:f>$B$7*B17</x:f>
        <x:v>60000</x:v>
      </x:c>
      <x:c r="D17" s="43" t="n">
        <x:v>3500</x:v>
      </x:c>
      <x:c r="E17" s="44" t="str">
        <x:v>[Legal or compliance milestone]</x:v>
      </x:c>
      <x:c r="F17" s="2"/>
    </x:row>
    <x:row r="18">
      <x:c r="A18" s="40" t="str">
        <x:v>Operations</x:v>
      </x:c>
      <x:c r="B18" s="41" t="n">
        <x:v>0.05</x:v>
      </x:c>
      <x:c r="C18" s="42" t="n">
        <x:f>$B$7*B18</x:f>
        <x:v>75000</x:v>
      </x:c>
      <x:c r="D18" s="43" t="n">
        <x:v>4000</x:v>
      </x:c>
      <x:c r="E18" s="44" t="str">
        <x:v>[Operating milestone]</x:v>
      </x:c>
      <x:c r="F18" s="2"/>
    </x:row>
    <x:row r="19">
      <x:c r="A19" s="40" t="str">
        <x:v>Contingency reserve</x:v>
      </x:c>
      <x:c r="B19" s="41" t="n">
        <x:v>0.07</x:v>
      </x:c>
      <x:c r="C19" s="42" t="n">
        <x:f>$B$7*B19</x:f>
        <x:v>105000.00000000001</x:v>
      </x:c>
      <x:c r="D19" s="43" t="n">
        <x:v>0</x:v>
      </x:c>
      <x:c r="E19" s="44" t="str">
        <x:v>[Protected reserve]</x:v>
      </x:c>
      <x:c r="F19" s="2"/>
    </x:row>
    <x:row r="20">
      <x:c r="A20" s="32" t="str">
        <x:v>Total</x:v>
      </x:c>
      <x:c r="B20" s="33" t="n">
        <x:f>SUM(B12:B19)</x:f>
        <x:v>1.0000000000000002</x:v>
      </x:c>
      <x:c r="C20" s="34" t="n">
        <x:f>SUM(C12:C19)</x:f>
        <x:v>1500000</x:v>
      </x:c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 ht="28" customHeight="1">
      <x:c r="A23" s="17" t="str">
        <x:v>Planning result</x:v>
      </x:c>
      <x:c r="B23" s="17" t="str">
        <x:v>Value</x:v>
      </x:c>
      <x:c r="C23" s="2"/>
      <x:c r="D23" s="2"/>
      <x:c r="E23" s="2"/>
      <x:c r="F23" s="2"/>
    </x:row>
    <x:row r="24">
      <x:c r="A24" s="2" t="str">
        <x:v>Unallocated amount</x:v>
      </x:c>
      <x:c r="B24" s="35" t="n">
        <x:f>$B$7-C20</x:f>
        <x:v>0</x:v>
      </x:c>
      <x:c r="C24" s="2"/>
      <x:c r="D24" s="2"/>
      <x:c r="E24" s="2"/>
      <x:c r="F24" s="2"/>
    </x:row>
    <x:row r="25">
      <x:c r="A25" s="2" t="str">
        <x:v>Planned monthly spend</x:v>
      </x:c>
      <x:c r="B25" s="35" t="n">
        <x:f>SUM(D12:D19)</x:f>
        <x:v>77500</x:v>
      </x:c>
      <x:c r="C25" s="2"/>
      <x:c r="D25" s="2"/>
      <x:c r="E25" s="2"/>
      <x:c r="F25" s="2"/>
    </x:row>
    <x:row r="26">
      <x:c r="A26" s="2" t="str">
        <x:v>Estimated funded period</x:v>
      </x:c>
      <x:c r="B26" s="36" t="n">
        <x:f>IF(B25=0,"n.a.",$B$7/B25)</x:f>
        <x:v>19.35483870967742</x:v>
      </x:c>
      <x:c r="C26" s="2"/>
      <x:c r="D26" s="2"/>
      <x:c r="E26" s="2"/>
      <x:c r="F26" s="2"/>
    </x:row>
    <x:row r="27">
      <x:c r="A27" s="2" t="str">
        <x:v>Allocation check</x:v>
      </x:c>
      <x:c r="B27" s="2" t="str">
        <x:f>IF(ABS(B20-1)&lt;0.0001,"Ready","Fix allocation")</x:f>
        <x:v>Ready</x:v>
      </x:c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</x:worksheet>
</file>